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aje\Documents\MDFarms\Documents\Budget\Unit-type-percentage\"/>
    </mc:Choice>
  </mc:AlternateContent>
  <xr:revisionPtr revIDLastSave="0" documentId="13_ncr:1_{28C7EF9D-C7E1-437B-A744-F6B9F8E2557D}" xr6:coauthVersionLast="47" xr6:coauthVersionMax="47" xr10:uidLastSave="{00000000-0000-0000-0000-000000000000}"/>
  <bookViews>
    <workbookView xWindow="-120" yWindow="-120" windowWidth="15600" windowHeight="11280" xr2:uid="{00000000-000D-0000-FFFF-FFFF00000000}"/>
  </bookViews>
  <sheets>
    <sheet name="% per unit" sheetId="1" r:id="rId1"/>
    <sheet name="% per tot unit" sheetId="2" r:id="rId2"/>
    <sheet name="unknown" sheetId="3" r:id="rId3"/>
  </sheets>
  <calcPr calcId="191029"/>
</workbook>
</file>

<file path=xl/calcChain.xml><?xml version="1.0" encoding="utf-8"?>
<calcChain xmlns="http://schemas.openxmlformats.org/spreadsheetml/2006/main">
  <c r="K17" i="2" l="1"/>
  <c r="K16" i="2"/>
  <c r="K15" i="2"/>
  <c r="K14" i="2"/>
  <c r="K13" i="2"/>
  <c r="K12" i="2"/>
  <c r="K11" i="2"/>
  <c r="K10" i="2"/>
  <c r="K9" i="2"/>
  <c r="E6" i="3"/>
  <c r="D7" i="3"/>
  <c r="A5" i="3"/>
  <c r="A3" i="3"/>
  <c r="B14" i="3"/>
  <c r="M17" i="2"/>
  <c r="N16" i="2"/>
  <c r="I16" i="2"/>
  <c r="D16" i="2"/>
  <c r="N15" i="2"/>
  <c r="I15" i="2"/>
  <c r="D15" i="2"/>
  <c r="N14" i="2"/>
  <c r="I14" i="2"/>
  <c r="D14" i="2"/>
  <c r="N13" i="2"/>
  <c r="I13" i="2"/>
  <c r="D13" i="2"/>
  <c r="N12" i="2"/>
  <c r="I12" i="2"/>
  <c r="D12" i="2"/>
  <c r="N11" i="2"/>
  <c r="I11" i="2"/>
  <c r="D11" i="2"/>
  <c r="N10" i="2"/>
  <c r="I10" i="2"/>
  <c r="D10" i="2"/>
  <c r="N9" i="2"/>
  <c r="I9" i="2"/>
  <c r="I17" i="2" s="1"/>
  <c r="D9" i="2"/>
  <c r="L16" i="1"/>
  <c r="L15" i="1"/>
  <c r="L14" i="1"/>
  <c r="L13" i="1"/>
  <c r="L12" i="1"/>
  <c r="L11" i="1"/>
  <c r="L10" i="1"/>
  <c r="L9" i="1"/>
  <c r="K17" i="1"/>
  <c r="H16" i="1"/>
  <c r="H15" i="1"/>
  <c r="H14" i="1"/>
  <c r="H13" i="1"/>
  <c r="H12" i="1"/>
  <c r="H11" i="1"/>
  <c r="H10" i="1"/>
  <c r="H9" i="1"/>
  <c r="H17" i="1" s="1"/>
  <c r="D16" i="1"/>
  <c r="D15" i="1"/>
  <c r="D14" i="1"/>
  <c r="D13" i="1"/>
  <c r="D12" i="1"/>
  <c r="D11" i="1"/>
  <c r="D10" i="1"/>
  <c r="D9" i="1"/>
  <c r="D17" i="1" s="1"/>
  <c r="D17" i="2" l="1"/>
  <c r="E7" i="3"/>
  <c r="D8" i="3"/>
  <c r="C7" i="3"/>
  <c r="F7" i="3" s="1"/>
  <c r="C6" i="3"/>
  <c r="F6" i="3" s="1"/>
  <c r="E10" i="2"/>
  <c r="F10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9" i="2"/>
  <c r="F9" i="2" s="1"/>
  <c r="J16" i="2"/>
  <c r="J15" i="2"/>
  <c r="J14" i="2"/>
  <c r="J13" i="2"/>
  <c r="J12" i="2"/>
  <c r="J11" i="2"/>
  <c r="J10" i="2"/>
  <c r="J9" i="2"/>
  <c r="E11" i="1"/>
  <c r="E16" i="1"/>
  <c r="E12" i="1"/>
  <c r="E15" i="1"/>
  <c r="E13" i="1"/>
  <c r="E9" i="1"/>
  <c r="E14" i="1"/>
  <c r="E10" i="1"/>
  <c r="I15" i="1"/>
  <c r="I13" i="1"/>
  <c r="I11" i="1"/>
  <c r="I9" i="1"/>
  <c r="I16" i="1"/>
  <c r="I14" i="1"/>
  <c r="I12" i="1"/>
  <c r="I10" i="1"/>
  <c r="D9" i="3" l="1"/>
  <c r="E8" i="3"/>
  <c r="C8" i="3"/>
  <c r="F8" i="3" s="1"/>
  <c r="F17" i="2"/>
  <c r="D10" i="3" l="1"/>
  <c r="E9" i="3"/>
  <c r="C9" i="3"/>
  <c r="F9" i="3" s="1"/>
  <c r="D11" i="3" l="1"/>
  <c r="E10" i="3"/>
  <c r="C10" i="3"/>
  <c r="F10" i="3" l="1"/>
  <c r="D12" i="3"/>
  <c r="E11" i="3"/>
  <c r="C11" i="3"/>
  <c r="F11" i="3" s="1"/>
  <c r="D13" i="3" l="1"/>
  <c r="E12" i="3"/>
  <c r="C12" i="3"/>
  <c r="F12" i="3" s="1"/>
  <c r="D15" i="3"/>
  <c r="E13" i="3" l="1"/>
  <c r="E15" i="3" s="1"/>
  <c r="C13" i="3"/>
  <c r="F13" i="3" s="1"/>
  <c r="C14" i="3" l="1"/>
</calcChain>
</file>

<file path=xl/sharedStrings.xml><?xml version="1.0" encoding="utf-8"?>
<sst xmlns="http://schemas.openxmlformats.org/spreadsheetml/2006/main" count="103" uniqueCount="40">
  <si>
    <t># of</t>
  </si>
  <si>
    <t>Sq</t>
  </si>
  <si>
    <t>Units</t>
  </si>
  <si>
    <t>EFF</t>
  </si>
  <si>
    <t>1BR_Spec</t>
  </si>
  <si>
    <t>1BR</t>
  </si>
  <si>
    <t>1BR+Den</t>
  </si>
  <si>
    <t>2BR</t>
  </si>
  <si>
    <t>2BR+Den</t>
  </si>
  <si>
    <t>3BR</t>
  </si>
  <si>
    <t>3BR+Den</t>
  </si>
  <si>
    <t>Unit</t>
  </si>
  <si>
    <t>Type</t>
  </si>
  <si>
    <t>feet</t>
  </si>
  <si>
    <t xml:space="preserve">per </t>
  </si>
  <si>
    <t>unit</t>
  </si>
  <si>
    <t>Tot sq</t>
  </si>
  <si>
    <t>feet by</t>
  </si>
  <si>
    <t>type</t>
  </si>
  <si>
    <t>% of</t>
  </si>
  <si>
    <t>sq footage</t>
  </si>
  <si>
    <t>per</t>
  </si>
  <si>
    <t>per tot</t>
  </si>
  <si>
    <t>unit type</t>
  </si>
  <si>
    <t>money</t>
  </si>
  <si>
    <t xml:space="preserve">value </t>
  </si>
  <si>
    <t>per unit</t>
  </si>
  <si>
    <t>$ value</t>
  </si>
  <si>
    <t>% per</t>
  </si>
  <si>
    <t>by $</t>
  </si>
  <si>
    <t>2018 and</t>
  </si>
  <si>
    <t>recent years</t>
  </si>
  <si>
    <t>% per tot</t>
  </si>
  <si>
    <t>(1)</t>
  </si>
  <si>
    <t>1973 $</t>
  </si>
  <si>
    <t>(2)</t>
  </si>
  <si>
    <t>(3)</t>
  </si>
  <si>
    <r>
      <t>Maryland Farms Condominiums -</t>
    </r>
    <r>
      <rPr>
        <sz val="11"/>
        <color rgb="FF0066FF"/>
        <rFont val="Arial"/>
        <family val="2"/>
      </rPr>
      <t xml:space="preserve"> </t>
    </r>
    <r>
      <rPr>
        <b/>
        <sz val="11"/>
        <color rgb="FF0066FF"/>
        <rFont val="Arial"/>
        <family val="2"/>
      </rPr>
      <t>3 ways</t>
    </r>
    <r>
      <rPr>
        <sz val="11"/>
        <color theme="1"/>
        <rFont val="Arial"/>
        <family val="2"/>
      </rPr>
      <t xml:space="preserve"> to compute Unit Type Percentage</t>
    </r>
  </si>
  <si>
    <r>
      <t>Maryland Farms Condominiums -</t>
    </r>
    <r>
      <rPr>
        <sz val="11"/>
        <color rgb="FF0066FF"/>
        <rFont val="Arial"/>
        <family val="2"/>
      </rPr>
      <t xml:space="preserve"> </t>
    </r>
    <r>
      <rPr>
        <b/>
        <sz val="11"/>
        <rFont val="Arial"/>
        <family val="2"/>
      </rPr>
      <t>3 ways</t>
    </r>
    <r>
      <rPr>
        <sz val="11"/>
        <color theme="1"/>
        <rFont val="Arial"/>
        <family val="2"/>
      </rPr>
      <t xml:space="preserve"> to compute Unit Type Percentage</t>
    </r>
  </si>
  <si>
    <t>tot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</si>
</sst>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000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1"/>
      <color rgb="FF0066FF"/>
      <name val="Arial"/>
      <family val="2"/>
    </font>
    <font>
      <sz val="12"/>
      <color rgb="FF0066FF"/>
      <name val="Calibri"/>
      <family val="2"/>
      <scheme val="minor"/>
    </font>
    <font>
      <b/>
      <sz val="11"/>
      <color rgb="FF0066FF"/>
      <name val="Arial"/>
      <family val="2"/>
    </font>
    <font>
      <sz val="11"/>
      <name val="Arial"/>
      <family val="2"/>
    </font>
    <font>
      <b/>
      <sz val="12"/>
      <color rgb="FF0066FF"/>
      <name val="Calibri"/>
      <family val="2"/>
      <scheme val="minor"/>
    </font>
    <font>
      <b/>
      <sz val="11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6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4" fillId="0" borderId="3" xfId="0" applyNumberFormat="1" applyFont="1" applyBorder="1" applyAlignment="1">
      <alignment vertical="top"/>
    </xf>
    <xf numFmtId="0" fontId="2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64" fontId="5" fillId="0" borderId="1" xfId="0" applyNumberFormat="1" applyFont="1" applyBorder="1" applyAlignment="1">
      <alignment vertical="top"/>
    </xf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164" fontId="8" fillId="0" borderId="1" xfId="0" applyNumberFormat="1" applyFont="1" applyBorder="1" applyAlignment="1">
      <alignment vertical="top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3" fontId="0" fillId="0" borderId="0" xfId="0" applyNumberFormat="1"/>
    <xf numFmtId="0" fontId="4" fillId="0" borderId="0" xfId="0" applyFont="1" applyAlignment="1">
      <alignment horizontal="right" vertical="top"/>
    </xf>
    <xf numFmtId="1" fontId="0" fillId="0" borderId="0" xfId="0" applyNumberFormat="1"/>
    <xf numFmtId="0" fontId="8" fillId="0" borderId="0" xfId="0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64" fontId="12" fillId="0" borderId="1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2" fillId="0" borderId="1" xfId="0" applyFont="1" applyBorder="1"/>
    <xf numFmtId="164" fontId="10" fillId="0" borderId="1" xfId="0" applyNumberFormat="1" applyFont="1" applyBorder="1" applyAlignment="1">
      <alignment vertical="top"/>
    </xf>
    <xf numFmtId="164" fontId="11" fillId="0" borderId="1" xfId="0" applyNumberFormat="1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workbookViewId="0">
      <selection activeCell="L16" sqref="L16"/>
    </sheetView>
  </sheetViews>
  <sheetFormatPr defaultRowHeight="15.75" x14ac:dyDescent="0.25"/>
  <cols>
    <col min="1" max="1" width="10.5703125" style="2" bestFit="1" customWidth="1"/>
    <col min="2" max="2" width="5.85546875" style="2" customWidth="1"/>
    <col min="3" max="3" width="6.140625" style="2" customWidth="1"/>
    <col min="4" max="4" width="8.42578125" style="2" customWidth="1"/>
    <col min="5" max="5" width="11" style="2" customWidth="1"/>
    <col min="6" max="6" width="4.7109375" style="2" customWidth="1"/>
    <col min="7" max="7" width="9.140625" style="2"/>
    <col min="8" max="8" width="13.28515625" style="2" customWidth="1"/>
    <col min="9" max="9" width="10.7109375" style="2" customWidth="1"/>
    <col min="10" max="10" width="4.5703125" style="2" customWidth="1"/>
    <col min="11" max="11" width="12.5703125" style="2" customWidth="1"/>
    <col min="12" max="12" width="12.140625" style="2" customWidth="1"/>
    <col min="13" max="13" width="9.140625" style="2" customWidth="1"/>
    <col min="14" max="16384" width="9.140625" style="2"/>
  </cols>
  <sheetData>
    <row r="1" spans="1:12" x14ac:dyDescent="0.25">
      <c r="A1" s="1"/>
    </row>
    <row r="2" spans="1:12" x14ac:dyDescent="0.25">
      <c r="A2" s="4" t="s">
        <v>38</v>
      </c>
      <c r="B2" s="4"/>
      <c r="C2" s="4"/>
      <c r="D2" s="4"/>
      <c r="E2" s="44"/>
      <c r="F2" s="4"/>
    </row>
    <row r="3" spans="1:12" s="40" customFormat="1" x14ac:dyDescent="0.25">
      <c r="A3" s="38"/>
      <c r="B3" s="38"/>
      <c r="C3" s="38"/>
      <c r="D3" s="38"/>
      <c r="E3" s="45" t="s">
        <v>33</v>
      </c>
      <c r="F3" s="38"/>
      <c r="I3" s="45" t="s">
        <v>35</v>
      </c>
      <c r="L3" s="45" t="s">
        <v>36</v>
      </c>
    </row>
    <row r="4" spans="1:12" s="5" customFormat="1" x14ac:dyDescent="0.25">
      <c r="A4" s="37"/>
      <c r="B4" s="37"/>
      <c r="C4" s="37"/>
      <c r="D4" s="37"/>
      <c r="E4" s="46" t="s">
        <v>20</v>
      </c>
      <c r="F4" s="37"/>
      <c r="I4" s="46" t="s">
        <v>34</v>
      </c>
      <c r="L4" s="46" t="s">
        <v>31</v>
      </c>
    </row>
    <row r="5" spans="1:12" s="5" customFormat="1" x14ac:dyDescent="0.25">
      <c r="A5" s="8"/>
      <c r="B5" s="8"/>
      <c r="C5" s="8" t="s">
        <v>1</v>
      </c>
      <c r="D5" s="8" t="s">
        <v>16</v>
      </c>
      <c r="E5" s="52" t="s">
        <v>19</v>
      </c>
      <c r="F5" s="9"/>
      <c r="G5" s="17">
        <v>1973</v>
      </c>
      <c r="H5" s="17">
        <v>1973</v>
      </c>
      <c r="I5" s="52">
        <v>1973</v>
      </c>
      <c r="J5" s="9"/>
      <c r="K5" s="17" t="s">
        <v>30</v>
      </c>
      <c r="L5" s="48" t="s">
        <v>30</v>
      </c>
    </row>
    <row r="6" spans="1:12" s="5" customFormat="1" x14ac:dyDescent="0.25">
      <c r="A6" s="9"/>
      <c r="B6" s="9"/>
      <c r="C6" s="9" t="s">
        <v>13</v>
      </c>
      <c r="D6" s="9" t="s">
        <v>17</v>
      </c>
      <c r="E6" s="53" t="s">
        <v>20</v>
      </c>
      <c r="F6" s="9"/>
      <c r="G6" s="18" t="s">
        <v>24</v>
      </c>
      <c r="H6" s="18" t="s">
        <v>27</v>
      </c>
      <c r="I6" s="53" t="s">
        <v>28</v>
      </c>
      <c r="J6" s="9"/>
      <c r="K6" s="18" t="s">
        <v>31</v>
      </c>
      <c r="L6" s="49" t="s">
        <v>31</v>
      </c>
    </row>
    <row r="7" spans="1:12" s="5" customFormat="1" x14ac:dyDescent="0.25">
      <c r="A7" s="6" t="s">
        <v>11</v>
      </c>
      <c r="B7" s="6" t="s">
        <v>0</v>
      </c>
      <c r="C7" s="6" t="s">
        <v>14</v>
      </c>
      <c r="D7" s="6" t="s">
        <v>15</v>
      </c>
      <c r="E7" s="54" t="s">
        <v>21</v>
      </c>
      <c r="F7" s="6"/>
      <c r="G7" s="18" t="s">
        <v>25</v>
      </c>
      <c r="H7" s="18" t="s">
        <v>22</v>
      </c>
      <c r="I7" s="54" t="s">
        <v>15</v>
      </c>
      <c r="J7" s="6"/>
      <c r="K7" s="18" t="s">
        <v>32</v>
      </c>
      <c r="L7" s="49" t="s">
        <v>28</v>
      </c>
    </row>
    <row r="8" spans="1:12" s="5" customFormat="1" x14ac:dyDescent="0.25">
      <c r="A8" s="7" t="s">
        <v>12</v>
      </c>
      <c r="B8" s="7" t="s">
        <v>2</v>
      </c>
      <c r="C8" s="7" t="s">
        <v>15</v>
      </c>
      <c r="D8" s="7" t="s">
        <v>18</v>
      </c>
      <c r="E8" s="55" t="s">
        <v>15</v>
      </c>
      <c r="F8" s="6"/>
      <c r="G8" s="19" t="s">
        <v>26</v>
      </c>
      <c r="H8" s="19" t="s">
        <v>23</v>
      </c>
      <c r="I8" s="55" t="s">
        <v>29</v>
      </c>
      <c r="J8" s="6"/>
      <c r="K8" s="19" t="s">
        <v>23</v>
      </c>
      <c r="L8" s="50" t="s">
        <v>23</v>
      </c>
    </row>
    <row r="9" spans="1:12" x14ac:dyDescent="0.25">
      <c r="A9" s="10" t="s">
        <v>3</v>
      </c>
      <c r="B9" s="11">
        <v>5</v>
      </c>
      <c r="C9" s="12">
        <v>426</v>
      </c>
      <c r="D9" s="13">
        <f>B9*C9</f>
        <v>2130</v>
      </c>
      <c r="E9" s="57">
        <f>C9/$D$17</f>
        <v>7.9350000558802824E-4</v>
      </c>
      <c r="F9" s="20"/>
      <c r="G9" s="14">
        <v>17995</v>
      </c>
      <c r="H9" s="14">
        <f t="shared" ref="H9:H16" si="0">B9*G9</f>
        <v>89975</v>
      </c>
      <c r="I9" s="56">
        <f t="shared" ref="I9:I16" si="1">G9/$H$17</f>
        <v>1.2344980285419786E-3</v>
      </c>
      <c r="J9" s="21"/>
      <c r="K9" s="16">
        <v>5.9179999999999996E-3</v>
      </c>
      <c r="L9" s="51">
        <f t="shared" ref="L9:L16" si="2">K9/B9</f>
        <v>1.1835999999999999E-3</v>
      </c>
    </row>
    <row r="10" spans="1:12" x14ac:dyDescent="0.25">
      <c r="A10" s="10" t="s">
        <v>4</v>
      </c>
      <c r="B10" s="11">
        <v>5</v>
      </c>
      <c r="C10" s="12">
        <v>552</v>
      </c>
      <c r="D10" s="13">
        <f t="shared" ref="D10:D16" si="3">B10*C10</f>
        <v>2760</v>
      </c>
      <c r="E10" s="57">
        <f t="shared" ref="E10:E16" si="4">C10/$D$17</f>
        <v>1.0281971903394168E-3</v>
      </c>
      <c r="F10" s="20"/>
      <c r="G10" s="14">
        <v>19995</v>
      </c>
      <c r="H10" s="14">
        <f t="shared" si="0"/>
        <v>99975</v>
      </c>
      <c r="I10" s="56">
        <f t="shared" si="1"/>
        <v>1.37170258853553E-3</v>
      </c>
      <c r="J10" s="21"/>
      <c r="K10" s="16">
        <v>6.6969999999999998E-3</v>
      </c>
      <c r="L10" s="51">
        <f t="shared" si="2"/>
        <v>1.3393999999999999E-3</v>
      </c>
    </row>
    <row r="11" spans="1:12" x14ac:dyDescent="0.25">
      <c r="A11" s="10" t="s">
        <v>5</v>
      </c>
      <c r="B11" s="11">
        <v>131</v>
      </c>
      <c r="C11" s="12">
        <v>759</v>
      </c>
      <c r="D11" s="13">
        <f t="shared" si="3"/>
        <v>99429</v>
      </c>
      <c r="E11" s="57">
        <f t="shared" si="4"/>
        <v>1.4137711367166982E-3</v>
      </c>
      <c r="F11" s="20"/>
      <c r="G11" s="14">
        <v>21995</v>
      </c>
      <c r="H11" s="14">
        <f t="shared" si="0"/>
        <v>2881345</v>
      </c>
      <c r="I11" s="56">
        <f t="shared" si="1"/>
        <v>1.5089071485290813E-3</v>
      </c>
      <c r="J11" s="21"/>
      <c r="K11" s="16">
        <v>0.19432199999999999</v>
      </c>
      <c r="L11" s="51">
        <f t="shared" si="2"/>
        <v>1.4833740458015266E-3</v>
      </c>
    </row>
    <row r="12" spans="1:12" x14ac:dyDescent="0.25">
      <c r="A12" s="10" t="s">
        <v>6</v>
      </c>
      <c r="B12" s="11">
        <v>13</v>
      </c>
      <c r="C12" s="12">
        <v>892</v>
      </c>
      <c r="D12" s="13">
        <f t="shared" si="3"/>
        <v>11596</v>
      </c>
      <c r="E12" s="57">
        <f t="shared" si="4"/>
        <v>1.6615070539542751E-3</v>
      </c>
      <c r="F12" s="20"/>
      <c r="G12" s="14">
        <v>25995</v>
      </c>
      <c r="H12" s="14">
        <f t="shared" si="0"/>
        <v>337935</v>
      </c>
      <c r="I12" s="56">
        <f t="shared" si="1"/>
        <v>1.7833162685161842E-3</v>
      </c>
      <c r="J12" s="21"/>
      <c r="K12" s="16">
        <v>2.3234000000000001E-2</v>
      </c>
      <c r="L12" s="51">
        <f t="shared" si="2"/>
        <v>1.7872307692307693E-3</v>
      </c>
    </row>
    <row r="13" spans="1:12" x14ac:dyDescent="0.25">
      <c r="A13" s="10" t="s">
        <v>7</v>
      </c>
      <c r="B13" s="11">
        <v>206</v>
      </c>
      <c r="C13" s="12">
        <v>989</v>
      </c>
      <c r="D13" s="13">
        <f t="shared" si="3"/>
        <v>203734</v>
      </c>
      <c r="E13" s="57">
        <f t="shared" si="4"/>
        <v>1.8421866326914552E-3</v>
      </c>
      <c r="F13" s="20"/>
      <c r="G13" s="14">
        <v>26995</v>
      </c>
      <c r="H13" s="14">
        <f t="shared" si="0"/>
        <v>5560970</v>
      </c>
      <c r="I13" s="56">
        <f t="shared" si="1"/>
        <v>1.8519185485129598E-3</v>
      </c>
      <c r="J13" s="21"/>
      <c r="K13" s="16">
        <v>0.38052799999999998</v>
      </c>
      <c r="L13" s="51">
        <f t="shared" si="2"/>
        <v>1.8472233009708737E-3</v>
      </c>
    </row>
    <row r="14" spans="1:12" x14ac:dyDescent="0.25">
      <c r="A14" s="10" t="s">
        <v>8</v>
      </c>
      <c r="B14" s="11">
        <v>11</v>
      </c>
      <c r="C14" s="12">
        <v>1124</v>
      </c>
      <c r="D14" s="13">
        <f t="shared" si="3"/>
        <v>12364</v>
      </c>
      <c r="E14" s="57">
        <f t="shared" si="4"/>
        <v>2.093647902067943E-3</v>
      </c>
      <c r="F14" s="20"/>
      <c r="G14" s="14">
        <v>29495</v>
      </c>
      <c r="H14" s="14">
        <f t="shared" si="0"/>
        <v>324445</v>
      </c>
      <c r="I14" s="56">
        <f t="shared" si="1"/>
        <v>2.0234242485048992E-3</v>
      </c>
      <c r="J14" s="21"/>
      <c r="K14" s="16">
        <v>2.2387000000000001E-2</v>
      </c>
      <c r="L14" s="51">
        <f t="shared" si="2"/>
        <v>2.0351818181818184E-3</v>
      </c>
    </row>
    <row r="15" spans="1:12" x14ac:dyDescent="0.25">
      <c r="A15" s="10" t="s">
        <v>9</v>
      </c>
      <c r="B15" s="11">
        <v>153</v>
      </c>
      <c r="C15" s="12">
        <v>1161</v>
      </c>
      <c r="D15" s="13">
        <f t="shared" si="3"/>
        <v>177633</v>
      </c>
      <c r="E15" s="57">
        <f t="shared" si="4"/>
        <v>2.1625669166377951E-3</v>
      </c>
      <c r="F15" s="20"/>
      <c r="G15" s="14">
        <v>29995</v>
      </c>
      <c r="H15" s="14">
        <f t="shared" si="0"/>
        <v>4589235</v>
      </c>
      <c r="I15" s="56">
        <f t="shared" si="1"/>
        <v>2.0577253885032871E-3</v>
      </c>
      <c r="J15" s="21"/>
      <c r="K15" s="16">
        <v>0.318718</v>
      </c>
      <c r="L15" s="51">
        <f t="shared" si="2"/>
        <v>2.0831241830065361E-3</v>
      </c>
    </row>
    <row r="16" spans="1:12" x14ac:dyDescent="0.25">
      <c r="A16" s="10" t="s">
        <v>10</v>
      </c>
      <c r="B16" s="11">
        <v>21</v>
      </c>
      <c r="C16" s="12">
        <v>1296</v>
      </c>
      <c r="D16" s="13">
        <f t="shared" si="3"/>
        <v>27216</v>
      </c>
      <c r="E16" s="57">
        <f t="shared" si="4"/>
        <v>2.4140281860142829E-3</v>
      </c>
      <c r="F16" s="20"/>
      <c r="G16" s="14">
        <v>32995</v>
      </c>
      <c r="H16" s="14">
        <f t="shared" si="0"/>
        <v>692895</v>
      </c>
      <c r="I16" s="56">
        <f t="shared" si="1"/>
        <v>2.2635322284936142E-3</v>
      </c>
      <c r="J16" s="21"/>
      <c r="K16" s="16">
        <v>4.8196000000000003E-2</v>
      </c>
      <c r="L16" s="51">
        <f t="shared" si="2"/>
        <v>2.2950476190476193E-3</v>
      </c>
    </row>
    <row r="17" spans="1:12" x14ac:dyDescent="0.25">
      <c r="A17" s="10"/>
      <c r="B17" s="11">
        <v>545</v>
      </c>
      <c r="C17" s="11"/>
      <c r="D17" s="13">
        <f>SUM(D9:D16)</f>
        <v>536862</v>
      </c>
      <c r="E17" s="36"/>
      <c r="F17" s="20"/>
      <c r="G17" s="15"/>
      <c r="H17" s="14">
        <f>SUM(H9:H16)</f>
        <v>14576775</v>
      </c>
      <c r="I17" s="47"/>
      <c r="J17" s="21"/>
      <c r="K17" s="16">
        <f>SUM(K9:K16)</f>
        <v>1</v>
      </c>
      <c r="L17" s="27"/>
    </row>
    <row r="18" spans="1:12" x14ac:dyDescent="0.25">
      <c r="A18" s="3"/>
    </row>
  </sheetData>
  <pageMargins left="0.7" right="0.7" top="0.75" bottom="0.75" header="0.3" footer="0.3"/>
  <pageSetup orientation="portrait" horizontalDpi="0" verticalDpi="0" r:id="rId1"/>
  <ignoredErrors>
    <ignoredError sqref="E3 I3 L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showGridLines="0" workbookViewId="0">
      <selection activeCell="G19" sqref="G19"/>
    </sheetView>
  </sheetViews>
  <sheetFormatPr defaultRowHeight="15.75" x14ac:dyDescent="0.25"/>
  <cols>
    <col min="1" max="1" width="10.5703125" style="2" bestFit="1" customWidth="1"/>
    <col min="2" max="2" width="5.85546875" style="2" customWidth="1"/>
    <col min="3" max="3" width="6.140625" style="2" customWidth="1"/>
    <col min="4" max="4" width="8.42578125" style="2" customWidth="1"/>
    <col min="5" max="5" width="11" style="2" customWidth="1"/>
    <col min="6" max="6" width="10.85546875" style="2" customWidth="1"/>
    <col min="7" max="7" width="4.7109375" style="2" customWidth="1"/>
    <col min="8" max="8" width="9.140625" style="2"/>
    <col min="9" max="9" width="13.28515625" style="2" customWidth="1"/>
    <col min="10" max="11" width="10.7109375" style="2" customWidth="1"/>
    <col min="12" max="12" width="4.5703125" style="2" customWidth="1"/>
    <col min="13" max="13" width="12.5703125" style="2" customWidth="1"/>
    <col min="14" max="14" width="12.140625" style="2" customWidth="1"/>
    <col min="15" max="15" width="9.140625" style="2" customWidth="1"/>
    <col min="16" max="16384" width="9.140625" style="2"/>
  </cols>
  <sheetData>
    <row r="1" spans="1:14" x14ac:dyDescent="0.25">
      <c r="A1" s="1"/>
    </row>
    <row r="2" spans="1:14" x14ac:dyDescent="0.25">
      <c r="A2" s="4" t="s">
        <v>37</v>
      </c>
      <c r="B2" s="4"/>
      <c r="C2" s="4"/>
      <c r="D2" s="4"/>
      <c r="E2" s="4"/>
      <c r="F2" s="4"/>
      <c r="G2" s="4"/>
    </row>
    <row r="3" spans="1:14" s="40" customFormat="1" x14ac:dyDescent="0.25">
      <c r="A3" s="38"/>
      <c r="B3" s="38"/>
      <c r="C3" s="38"/>
      <c r="D3" s="38"/>
      <c r="E3" s="39" t="s">
        <v>33</v>
      </c>
      <c r="F3" s="38"/>
      <c r="G3" s="38"/>
      <c r="J3" s="39" t="s">
        <v>35</v>
      </c>
      <c r="K3" s="39"/>
      <c r="N3" s="39" t="s">
        <v>36</v>
      </c>
    </row>
    <row r="4" spans="1:14" s="5" customFormat="1" x14ac:dyDescent="0.25">
      <c r="A4" s="37"/>
      <c r="B4" s="37"/>
      <c r="C4" s="37"/>
      <c r="D4" s="37"/>
      <c r="E4" s="38" t="s">
        <v>20</v>
      </c>
      <c r="F4" s="37"/>
      <c r="G4" s="37"/>
      <c r="J4" s="38" t="s">
        <v>34</v>
      </c>
      <c r="K4" s="38"/>
      <c r="N4" s="38" t="s">
        <v>31</v>
      </c>
    </row>
    <row r="5" spans="1:14" s="5" customFormat="1" x14ac:dyDescent="0.25">
      <c r="A5" s="8"/>
      <c r="B5" s="8"/>
      <c r="C5" s="8" t="s">
        <v>1</v>
      </c>
      <c r="D5" s="8" t="s">
        <v>16</v>
      </c>
      <c r="E5" s="32" t="s">
        <v>19</v>
      </c>
      <c r="F5" s="22" t="s">
        <v>19</v>
      </c>
      <c r="G5" s="9"/>
      <c r="H5" s="17">
        <v>1973</v>
      </c>
      <c r="I5" s="17">
        <v>1973</v>
      </c>
      <c r="J5" s="32">
        <v>1973</v>
      </c>
      <c r="K5" s="22">
        <v>1973</v>
      </c>
      <c r="L5" s="9"/>
      <c r="M5" s="28" t="s">
        <v>30</v>
      </c>
      <c r="N5" s="59" t="s">
        <v>30</v>
      </c>
    </row>
    <row r="6" spans="1:14" s="5" customFormat="1" x14ac:dyDescent="0.25">
      <c r="A6" s="9"/>
      <c r="B6" s="9"/>
      <c r="C6" s="9" t="s">
        <v>13</v>
      </c>
      <c r="D6" s="9" t="s">
        <v>17</v>
      </c>
      <c r="E6" s="33" t="s">
        <v>20</v>
      </c>
      <c r="F6" s="23" t="s">
        <v>20</v>
      </c>
      <c r="G6" s="9"/>
      <c r="H6" s="18" t="s">
        <v>24</v>
      </c>
      <c r="I6" s="18" t="s">
        <v>27</v>
      </c>
      <c r="J6" s="33" t="s">
        <v>28</v>
      </c>
      <c r="K6" s="23" t="s">
        <v>28</v>
      </c>
      <c r="L6" s="9"/>
      <c r="M6" s="29" t="s">
        <v>31</v>
      </c>
      <c r="N6" s="60" t="s">
        <v>31</v>
      </c>
    </row>
    <row r="7" spans="1:14" s="5" customFormat="1" x14ac:dyDescent="0.25">
      <c r="A7" s="6" t="s">
        <v>11</v>
      </c>
      <c r="B7" s="6" t="s">
        <v>0</v>
      </c>
      <c r="C7" s="6" t="s">
        <v>14</v>
      </c>
      <c r="D7" s="6" t="s">
        <v>15</v>
      </c>
      <c r="E7" s="34" t="s">
        <v>21</v>
      </c>
      <c r="F7" s="24" t="s">
        <v>22</v>
      </c>
      <c r="G7" s="6"/>
      <c r="H7" s="18" t="s">
        <v>25</v>
      </c>
      <c r="I7" s="18" t="s">
        <v>22</v>
      </c>
      <c r="J7" s="34" t="s">
        <v>15</v>
      </c>
      <c r="K7" s="24" t="s">
        <v>39</v>
      </c>
      <c r="L7" s="6"/>
      <c r="M7" s="29" t="s">
        <v>32</v>
      </c>
      <c r="N7" s="60" t="s">
        <v>28</v>
      </c>
    </row>
    <row r="8" spans="1:14" s="5" customFormat="1" x14ac:dyDescent="0.25">
      <c r="A8" s="7" t="s">
        <v>12</v>
      </c>
      <c r="B8" s="7" t="s">
        <v>2</v>
      </c>
      <c r="C8" s="7" t="s">
        <v>15</v>
      </c>
      <c r="D8" s="7" t="s">
        <v>18</v>
      </c>
      <c r="E8" s="35" t="s">
        <v>15</v>
      </c>
      <c r="F8" s="25" t="s">
        <v>23</v>
      </c>
      <c r="G8" s="6"/>
      <c r="H8" s="19" t="s">
        <v>26</v>
      </c>
      <c r="I8" s="19" t="s">
        <v>23</v>
      </c>
      <c r="J8" s="35" t="s">
        <v>29</v>
      </c>
      <c r="K8" s="25" t="s">
        <v>29</v>
      </c>
      <c r="L8" s="6"/>
      <c r="M8" s="30" t="s">
        <v>23</v>
      </c>
      <c r="N8" s="61" t="s">
        <v>23</v>
      </c>
    </row>
    <row r="9" spans="1:14" x14ac:dyDescent="0.25">
      <c r="A9" s="10" t="s">
        <v>3</v>
      </c>
      <c r="B9" s="11">
        <v>5</v>
      </c>
      <c r="C9" s="12">
        <v>426</v>
      </c>
      <c r="D9" s="13">
        <f>B9*C9</f>
        <v>2130</v>
      </c>
      <c r="E9" s="36">
        <f>C9/$D$17</f>
        <v>7.9350000558802824E-4</v>
      </c>
      <c r="F9" s="26">
        <f>B9*E9</f>
        <v>3.9675000279401412E-3</v>
      </c>
      <c r="G9" s="20"/>
      <c r="H9" s="14">
        <v>17995</v>
      </c>
      <c r="I9" s="14">
        <f>B9*H9</f>
        <v>89975</v>
      </c>
      <c r="J9" s="47">
        <f t="shared" ref="J9:J16" si="0">H9/$I$17</f>
        <v>1.2344980285419786E-3</v>
      </c>
      <c r="K9" s="27">
        <f>B9*J9</f>
        <v>6.1724901427098926E-3</v>
      </c>
      <c r="L9" s="21"/>
      <c r="M9" s="31">
        <v>5.9179999999999996E-3</v>
      </c>
      <c r="N9" s="58">
        <f>M9/B9</f>
        <v>1.1835999999999999E-3</v>
      </c>
    </row>
    <row r="10" spans="1:14" x14ac:dyDescent="0.25">
      <c r="A10" s="10" t="s">
        <v>4</v>
      </c>
      <c r="B10" s="11">
        <v>5</v>
      </c>
      <c r="C10" s="12">
        <v>552</v>
      </c>
      <c r="D10" s="13">
        <f t="shared" ref="D10:D16" si="1">B10*C10</f>
        <v>2760</v>
      </c>
      <c r="E10" s="36">
        <f t="shared" ref="E10:E16" si="2">C10/$D$17</f>
        <v>1.0281971903394168E-3</v>
      </c>
      <c r="F10" s="26">
        <f t="shared" ref="F10:F16" si="3">B10*E10</f>
        <v>5.1409859516970838E-3</v>
      </c>
      <c r="G10" s="20"/>
      <c r="H10" s="14">
        <v>19995</v>
      </c>
      <c r="I10" s="14">
        <f t="shared" ref="I10:I16" si="4">B10*H10</f>
        <v>99975</v>
      </c>
      <c r="J10" s="47">
        <f t="shared" si="0"/>
        <v>1.37170258853553E-3</v>
      </c>
      <c r="K10" s="27">
        <f t="shared" ref="K10:K16" si="5">B10*J10</f>
        <v>6.8585129426776501E-3</v>
      </c>
      <c r="L10" s="21"/>
      <c r="M10" s="31">
        <v>6.6969999999999998E-3</v>
      </c>
      <c r="N10" s="58">
        <f t="shared" ref="N10:N16" si="6">M10/B10</f>
        <v>1.3393999999999999E-3</v>
      </c>
    </row>
    <row r="11" spans="1:14" x14ac:dyDescent="0.25">
      <c r="A11" s="10" t="s">
        <v>5</v>
      </c>
      <c r="B11" s="11">
        <v>131</v>
      </c>
      <c r="C11" s="12">
        <v>759</v>
      </c>
      <c r="D11" s="13">
        <f t="shared" si="1"/>
        <v>99429</v>
      </c>
      <c r="E11" s="36">
        <f t="shared" si="2"/>
        <v>1.4137711367166982E-3</v>
      </c>
      <c r="F11" s="26">
        <f t="shared" si="3"/>
        <v>0.18520401890988747</v>
      </c>
      <c r="G11" s="20"/>
      <c r="H11" s="14">
        <v>21995</v>
      </c>
      <c r="I11" s="14">
        <f t="shared" si="4"/>
        <v>2881345</v>
      </c>
      <c r="J11" s="47">
        <f t="shared" si="0"/>
        <v>1.5089071485290813E-3</v>
      </c>
      <c r="K11" s="27">
        <f t="shared" si="5"/>
        <v>0.19766683645730965</v>
      </c>
      <c r="L11" s="21"/>
      <c r="M11" s="31">
        <v>0.19432199999999999</v>
      </c>
      <c r="N11" s="58">
        <f t="shared" si="6"/>
        <v>1.4833740458015266E-3</v>
      </c>
    </row>
    <row r="12" spans="1:14" x14ac:dyDescent="0.25">
      <c r="A12" s="10" t="s">
        <v>6</v>
      </c>
      <c r="B12" s="11">
        <v>13</v>
      </c>
      <c r="C12" s="12">
        <v>892</v>
      </c>
      <c r="D12" s="13">
        <f t="shared" si="1"/>
        <v>11596</v>
      </c>
      <c r="E12" s="36">
        <f t="shared" si="2"/>
        <v>1.6615070539542751E-3</v>
      </c>
      <c r="F12" s="26">
        <f t="shared" si="3"/>
        <v>2.1599591701405577E-2</v>
      </c>
      <c r="G12" s="20"/>
      <c r="H12" s="14">
        <v>25995</v>
      </c>
      <c r="I12" s="14">
        <f t="shared" si="4"/>
        <v>337935</v>
      </c>
      <c r="J12" s="47">
        <f t="shared" si="0"/>
        <v>1.7833162685161842E-3</v>
      </c>
      <c r="K12" s="27">
        <f t="shared" si="5"/>
        <v>2.3183111490710395E-2</v>
      </c>
      <c r="L12" s="21"/>
      <c r="M12" s="31">
        <v>2.3234000000000001E-2</v>
      </c>
      <c r="N12" s="58">
        <f t="shared" si="6"/>
        <v>1.7872307692307693E-3</v>
      </c>
    </row>
    <row r="13" spans="1:14" x14ac:dyDescent="0.25">
      <c r="A13" s="10" t="s">
        <v>7</v>
      </c>
      <c r="B13" s="11">
        <v>206</v>
      </c>
      <c r="C13" s="12">
        <v>989</v>
      </c>
      <c r="D13" s="13">
        <f t="shared" si="1"/>
        <v>203734</v>
      </c>
      <c r="E13" s="36">
        <f t="shared" si="2"/>
        <v>1.8421866326914552E-3</v>
      </c>
      <c r="F13" s="26">
        <f t="shared" si="3"/>
        <v>0.37949044633443979</v>
      </c>
      <c r="G13" s="20"/>
      <c r="H13" s="14">
        <v>26995</v>
      </c>
      <c r="I13" s="14">
        <f t="shared" si="4"/>
        <v>5560970</v>
      </c>
      <c r="J13" s="47">
        <f t="shared" si="0"/>
        <v>1.8519185485129598E-3</v>
      </c>
      <c r="K13" s="27">
        <f t="shared" si="5"/>
        <v>0.38149522099366973</v>
      </c>
      <c r="L13" s="21"/>
      <c r="M13" s="31">
        <v>0.38052799999999998</v>
      </c>
      <c r="N13" s="58">
        <f t="shared" si="6"/>
        <v>1.8472233009708737E-3</v>
      </c>
    </row>
    <row r="14" spans="1:14" x14ac:dyDescent="0.25">
      <c r="A14" s="10" t="s">
        <v>8</v>
      </c>
      <c r="B14" s="11">
        <v>11</v>
      </c>
      <c r="C14" s="12">
        <v>1124</v>
      </c>
      <c r="D14" s="13">
        <f t="shared" si="1"/>
        <v>12364</v>
      </c>
      <c r="E14" s="36">
        <f t="shared" si="2"/>
        <v>2.093647902067943E-3</v>
      </c>
      <c r="F14" s="26">
        <f t="shared" si="3"/>
        <v>2.3030126922747373E-2</v>
      </c>
      <c r="G14" s="20"/>
      <c r="H14" s="14">
        <v>29495</v>
      </c>
      <c r="I14" s="14">
        <f t="shared" si="4"/>
        <v>324445</v>
      </c>
      <c r="J14" s="47">
        <f t="shared" si="0"/>
        <v>2.0234242485048992E-3</v>
      </c>
      <c r="K14" s="27">
        <f t="shared" si="5"/>
        <v>2.225766673355389E-2</v>
      </c>
      <c r="L14" s="21"/>
      <c r="M14" s="31">
        <v>2.2387000000000001E-2</v>
      </c>
      <c r="N14" s="58">
        <f t="shared" si="6"/>
        <v>2.0351818181818184E-3</v>
      </c>
    </row>
    <row r="15" spans="1:14" x14ac:dyDescent="0.25">
      <c r="A15" s="10" t="s">
        <v>9</v>
      </c>
      <c r="B15" s="11">
        <v>153</v>
      </c>
      <c r="C15" s="12">
        <v>1161</v>
      </c>
      <c r="D15" s="13">
        <f t="shared" si="1"/>
        <v>177633</v>
      </c>
      <c r="E15" s="36">
        <f t="shared" si="2"/>
        <v>2.1625669166377951E-3</v>
      </c>
      <c r="F15" s="26">
        <f t="shared" si="3"/>
        <v>0.33087273824558266</v>
      </c>
      <c r="G15" s="20"/>
      <c r="H15" s="14">
        <v>29995</v>
      </c>
      <c r="I15" s="14">
        <f t="shared" si="4"/>
        <v>4589235</v>
      </c>
      <c r="J15" s="47">
        <f t="shared" si="0"/>
        <v>2.0577253885032871E-3</v>
      </c>
      <c r="K15" s="27">
        <f t="shared" si="5"/>
        <v>0.31483198444100291</v>
      </c>
      <c r="L15" s="21"/>
      <c r="M15" s="31">
        <v>0.318718</v>
      </c>
      <c r="N15" s="58">
        <f t="shared" si="6"/>
        <v>2.0831241830065361E-3</v>
      </c>
    </row>
    <row r="16" spans="1:14" x14ac:dyDescent="0.25">
      <c r="A16" s="10" t="s">
        <v>10</v>
      </c>
      <c r="B16" s="11">
        <v>21</v>
      </c>
      <c r="C16" s="12">
        <v>1296</v>
      </c>
      <c r="D16" s="13">
        <f t="shared" si="1"/>
        <v>27216</v>
      </c>
      <c r="E16" s="36">
        <f t="shared" si="2"/>
        <v>2.4140281860142829E-3</v>
      </c>
      <c r="F16" s="26">
        <f t="shared" si="3"/>
        <v>5.0694591906299942E-2</v>
      </c>
      <c r="G16" s="20"/>
      <c r="H16" s="14">
        <v>32995</v>
      </c>
      <c r="I16" s="14">
        <f t="shared" si="4"/>
        <v>692895</v>
      </c>
      <c r="J16" s="47">
        <f t="shared" si="0"/>
        <v>2.2635322284936142E-3</v>
      </c>
      <c r="K16" s="27">
        <f t="shared" si="5"/>
        <v>4.7534176798365899E-2</v>
      </c>
      <c r="L16" s="21"/>
      <c r="M16" s="31">
        <v>4.8196000000000003E-2</v>
      </c>
      <c r="N16" s="58">
        <f t="shared" si="6"/>
        <v>2.2950476190476193E-3</v>
      </c>
    </row>
    <row r="17" spans="1:14" x14ac:dyDescent="0.25">
      <c r="A17" s="10"/>
      <c r="B17" s="11">
        <v>545</v>
      </c>
      <c r="C17" s="11"/>
      <c r="D17" s="13">
        <f>SUM(D9:D16)</f>
        <v>536862</v>
      </c>
      <c r="E17" s="36"/>
      <c r="F17" s="26">
        <f>SUM(F9:F16)</f>
        <v>1.0000000000000002</v>
      </c>
      <c r="G17" s="20"/>
      <c r="H17" s="15"/>
      <c r="I17" s="14">
        <f>SUM(I9:I16)</f>
        <v>14576775</v>
      </c>
      <c r="J17" s="27"/>
      <c r="K17" s="31">
        <f>SUM(K9:K16)</f>
        <v>1</v>
      </c>
      <c r="L17" s="21"/>
      <c r="M17" s="31">
        <f>SUM(M9:M16)</f>
        <v>1</v>
      </c>
      <c r="N17" s="47"/>
    </row>
    <row r="18" spans="1:14" x14ac:dyDescent="0.25">
      <c r="A18" s="3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>
      <selection activeCell="D13" sqref="D13"/>
    </sheetView>
  </sheetViews>
  <sheetFormatPr defaultRowHeight="15" x14ac:dyDescent="0.25"/>
  <cols>
    <col min="6" max="6" width="6.5703125" customWidth="1"/>
  </cols>
  <sheetData>
    <row r="1" spans="1:6" x14ac:dyDescent="0.25">
      <c r="A1" s="41">
        <v>2781018</v>
      </c>
    </row>
    <row r="2" spans="1:6" x14ac:dyDescent="0.25">
      <c r="A2" s="41">
        <v>27000</v>
      </c>
    </row>
    <row r="3" spans="1:6" x14ac:dyDescent="0.25">
      <c r="A3" s="41">
        <f>A1-A2</f>
        <v>2754018</v>
      </c>
    </row>
    <row r="4" spans="1:6" x14ac:dyDescent="0.25">
      <c r="A4" s="41">
        <v>545</v>
      </c>
    </row>
    <row r="5" spans="1:6" x14ac:dyDescent="0.25">
      <c r="A5">
        <f>A3/A4</f>
        <v>5053.2440366972478</v>
      </c>
    </row>
    <row r="6" spans="1:6" x14ac:dyDescent="0.25">
      <c r="B6" s="42">
        <v>5</v>
      </c>
      <c r="C6">
        <f>B6*($A$5+D6)</f>
        <v>25266.220183486239</v>
      </c>
      <c r="D6">
        <v>0</v>
      </c>
      <c r="E6">
        <f>B6*D6</f>
        <v>0</v>
      </c>
      <c r="F6" s="43">
        <f>C6/12/B6</f>
        <v>421.10366972477067</v>
      </c>
    </row>
    <row r="7" spans="1:6" x14ac:dyDescent="0.25">
      <c r="B7" s="42">
        <v>5</v>
      </c>
      <c r="C7">
        <f t="shared" ref="C7:C13" si="0">B7*($A$5+D7)</f>
        <v>25326.220183486239</v>
      </c>
      <c r="D7">
        <f>D6+12</f>
        <v>12</v>
      </c>
      <c r="E7">
        <f t="shared" ref="E7:E13" si="1">B7*D7</f>
        <v>60</v>
      </c>
      <c r="F7" s="43">
        <f t="shared" ref="F7:F13" si="2">C7/12/B7</f>
        <v>422.10366972477067</v>
      </c>
    </row>
    <row r="8" spans="1:6" x14ac:dyDescent="0.25">
      <c r="B8" s="42">
        <v>131</v>
      </c>
      <c r="C8">
        <f t="shared" si="0"/>
        <v>665118.96880733944</v>
      </c>
      <c r="D8">
        <f t="shared" ref="D8:D13" si="3">D7+12</f>
        <v>24</v>
      </c>
      <c r="E8">
        <f t="shared" si="1"/>
        <v>3144</v>
      </c>
      <c r="F8" s="43">
        <f t="shared" si="2"/>
        <v>423.10366972477061</v>
      </c>
    </row>
    <row r="9" spans="1:6" x14ac:dyDescent="0.25">
      <c r="B9" s="42">
        <v>13</v>
      </c>
      <c r="C9">
        <f t="shared" si="0"/>
        <v>66160.172477064218</v>
      </c>
      <c r="D9">
        <f t="shared" si="3"/>
        <v>36</v>
      </c>
      <c r="E9">
        <f t="shared" si="1"/>
        <v>468</v>
      </c>
      <c r="F9" s="43">
        <f t="shared" si="2"/>
        <v>424.10366972477061</v>
      </c>
    </row>
    <row r="10" spans="1:6" x14ac:dyDescent="0.25">
      <c r="B10" s="42">
        <v>206</v>
      </c>
      <c r="C10">
        <f t="shared" si="0"/>
        <v>1050856.2715596331</v>
      </c>
      <c r="D10">
        <f t="shared" si="3"/>
        <v>48</v>
      </c>
      <c r="E10">
        <f t="shared" si="1"/>
        <v>9888</v>
      </c>
      <c r="F10" s="43">
        <f t="shared" si="2"/>
        <v>425.10366972477067</v>
      </c>
    </row>
    <row r="11" spans="1:6" x14ac:dyDescent="0.25">
      <c r="B11" s="42">
        <v>11</v>
      </c>
      <c r="C11">
        <f t="shared" si="0"/>
        <v>56245.684403669729</v>
      </c>
      <c r="D11">
        <f t="shared" si="3"/>
        <v>60</v>
      </c>
      <c r="E11">
        <f t="shared" si="1"/>
        <v>660</v>
      </c>
      <c r="F11" s="43">
        <f t="shared" si="2"/>
        <v>426.10366972477073</v>
      </c>
    </row>
    <row r="12" spans="1:6" x14ac:dyDescent="0.25">
      <c r="B12" s="42">
        <v>153</v>
      </c>
      <c r="C12">
        <f t="shared" si="0"/>
        <v>784162.33761467889</v>
      </c>
      <c r="D12">
        <f t="shared" si="3"/>
        <v>72</v>
      </c>
      <c r="E12">
        <f t="shared" si="1"/>
        <v>11016</v>
      </c>
      <c r="F12" s="43">
        <f t="shared" si="2"/>
        <v>427.10366972477067</v>
      </c>
    </row>
    <row r="13" spans="1:6" x14ac:dyDescent="0.25">
      <c r="B13" s="42">
        <v>21</v>
      </c>
      <c r="C13">
        <f t="shared" si="0"/>
        <v>107882.1247706422</v>
      </c>
      <c r="D13">
        <f t="shared" si="3"/>
        <v>84</v>
      </c>
      <c r="E13">
        <f t="shared" si="1"/>
        <v>1764</v>
      </c>
      <c r="F13" s="43">
        <f t="shared" si="2"/>
        <v>428.10366972477061</v>
      </c>
    </row>
    <row r="14" spans="1:6" x14ac:dyDescent="0.25">
      <c r="B14" s="41">
        <f>SUM(B6:B13)</f>
        <v>545</v>
      </c>
      <c r="C14" s="41">
        <f>SUM(C6:C13)</f>
        <v>2781018</v>
      </c>
    </row>
    <row r="15" spans="1:6" x14ac:dyDescent="0.25">
      <c r="D15">
        <f>SUM(D6:D14)</f>
        <v>336</v>
      </c>
      <c r="E15">
        <f>SUM(E6:E13)</f>
        <v>27000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% per unit</vt:lpstr>
      <vt:lpstr>% per tot unit</vt:lpstr>
      <vt:lpstr>unknown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Richie</dc:creator>
  <cp:lastModifiedBy>Halloween 2016 MicroCenter</cp:lastModifiedBy>
  <dcterms:created xsi:type="dcterms:W3CDTF">2018-10-08T21:09:50Z</dcterms:created>
  <dcterms:modified xsi:type="dcterms:W3CDTF">2023-11-16T00:37:04Z</dcterms:modified>
</cp:coreProperties>
</file>